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rrigé" sheetId="1" r:id="rId3"/>
  </sheets>
  <definedNames/>
  <calcPr/>
</workbook>
</file>

<file path=xl/sharedStrings.xml><?xml version="1.0" encoding="utf-8"?>
<sst xmlns="http://schemas.openxmlformats.org/spreadsheetml/2006/main" count="35" uniqueCount="35">
  <si>
    <t>Charge (j.h)</t>
  </si>
  <si>
    <t>ETP</t>
  </si>
  <si>
    <t>Durée J</t>
  </si>
  <si>
    <t>Début</t>
  </si>
  <si>
    <t>Fin</t>
  </si>
  <si>
    <t>TJM (€/j)</t>
  </si>
  <si>
    <t>Montant à facturer</t>
  </si>
  <si>
    <t>Etude SWOT</t>
  </si>
  <si>
    <t>Etude / Benchmark</t>
  </si>
  <si>
    <t>Etude de la concurrence</t>
  </si>
  <si>
    <t>Choix des technologies / Planning</t>
  </si>
  <si>
    <t>Recrutement RH</t>
  </si>
  <si>
    <t>Réalisation</t>
  </si>
  <si>
    <t>Mise en place du CRM</t>
  </si>
  <si>
    <t>Service d'assistance en ligne</t>
  </si>
  <si>
    <t>Refonte des sites / Design Thinking</t>
  </si>
  <si>
    <t>Mise en place d'un système de sécurité</t>
  </si>
  <si>
    <t>Mise en place du store locator</t>
  </si>
  <si>
    <t>Outils de gestion de réseaux sociaux</t>
  </si>
  <si>
    <t>Application mobile</t>
  </si>
  <si>
    <t>Service innovant d'authenticité des produits</t>
  </si>
  <si>
    <t>Tests / correctifs</t>
  </si>
  <si>
    <t>Autres</t>
  </si>
  <si>
    <t>Support / Service client</t>
  </si>
  <si>
    <t>Campagne de publicité</t>
  </si>
  <si>
    <t>Total</t>
  </si>
  <si>
    <t>Coût Etude SWOT :</t>
  </si>
  <si>
    <t>Coût Réalisation :</t>
  </si>
  <si>
    <t>Coût Autres :</t>
  </si>
  <si>
    <t>Cout Total :</t>
  </si>
  <si>
    <t xml:space="preserve">Légende : </t>
  </si>
  <si>
    <t>ETP : Equivalent Temps Plein : personne travaillent à temps plein</t>
  </si>
  <si>
    <t>Durée du projet :</t>
  </si>
  <si>
    <t>TJM : Taux Journalier Moyen</t>
  </si>
  <si>
    <t>1 mois = 20 jours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</si>
</sst>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yy"/>
    <numFmt numFmtId="165" formatCode="dd/mm/yyyy"/>
    <numFmt numFmtId="166" formatCode="d/m/yyyy"/>
    <numFmt numFmtId="167" formatCode="#,##0.00\ &quot;€&quot;"/>
  </numFmts>
  <fonts count="6">
    <font>
      <sz val="11.0"/>
      <color rgb="FF000000"/>
      <name val="Calibri"/>
    </font>
    <font>
      <b/>
      <sz val="10.0"/>
      <color rgb="FF080808"/>
      <name val="Arial"/>
    </font>
    <font>
      <b/>
      <sz val="11.0"/>
      <color rgb="FF000000"/>
      <name val="Calibri"/>
    </font>
    <font>
      <b/>
      <color rgb="FF080808"/>
      <name val="Arial"/>
    </font>
    <font>
      <color rgb="FF080808"/>
      <name val="Arial"/>
    </font>
    <font/>
  </fonts>
  <fills count="9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D6E3BC"/>
        <bgColor rgb="FFD6E3BC"/>
      </patternFill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  <fill>
      <patternFill patternType="solid">
        <fgColor rgb="FFFBD4B4"/>
        <bgColor rgb="FFFBD4B4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0" numFmtId="14" xfId="0" applyAlignment="1" applyFont="1" applyNumberFormat="1">
      <alignment shrinkToFit="0" vertical="bottom" wrapText="0"/>
    </xf>
    <xf borderId="1" fillId="2" fontId="0" numFmtId="0" xfId="0" applyAlignment="1" applyBorder="1" applyFill="1" applyFont="1">
      <alignment shrinkToFit="0" vertical="bottom" wrapText="0"/>
    </xf>
    <xf borderId="1" fillId="3" fontId="1" numFmtId="0" xfId="0" applyAlignment="1" applyBorder="1" applyFill="1" applyFont="1">
      <alignment readingOrder="0"/>
    </xf>
    <xf borderId="1" fillId="4" fontId="0" numFmtId="0" xfId="0" applyAlignment="1" applyBorder="1" applyFill="1" applyFont="1">
      <alignment shrinkToFit="0" vertical="bottom" wrapText="0"/>
    </xf>
    <xf borderId="1" fillId="4" fontId="2" numFmtId="0" xfId="0" applyAlignment="1" applyBorder="1" applyFont="1">
      <alignment readingOrder="0" shrinkToFit="0" vertical="bottom" wrapText="0"/>
    </xf>
    <xf borderId="1" fillId="4" fontId="0" numFmtId="0" xfId="0" applyAlignment="1" applyBorder="1" applyFont="1">
      <alignment readingOrder="0" shrinkToFit="0" vertical="bottom" wrapText="0"/>
    </xf>
    <xf borderId="1" fillId="4" fontId="0" numFmtId="1" xfId="0" applyAlignment="1" applyBorder="1" applyFont="1" applyNumberFormat="1">
      <alignment shrinkToFit="0" vertical="bottom" wrapText="0"/>
    </xf>
    <xf borderId="1" fillId="5" fontId="0" numFmtId="0" xfId="0" applyAlignment="1" applyBorder="1" applyFill="1" applyFont="1">
      <alignment readingOrder="0" shrinkToFit="0" vertical="bottom" wrapText="0"/>
    </xf>
    <xf borderId="1" fillId="0" fontId="0" numFmtId="0" xfId="0" applyAlignment="1" applyBorder="1" applyFont="1">
      <alignment shrinkToFit="0" vertical="bottom" wrapText="0"/>
    </xf>
    <xf borderId="1" fillId="0" fontId="0" numFmtId="0" xfId="0" applyAlignment="1" applyBorder="1" applyFont="1">
      <alignment readingOrder="0" shrinkToFit="0" vertical="bottom" wrapText="0"/>
    </xf>
    <xf borderId="1" fillId="0" fontId="0" numFmtId="164" xfId="0" applyAlignment="1" applyBorder="1" applyFont="1" applyNumberFormat="1">
      <alignment readingOrder="0" shrinkToFit="0" vertical="bottom" wrapText="0"/>
    </xf>
    <xf borderId="1" fillId="0" fontId="0" numFmtId="1" xfId="0" applyAlignment="1" applyBorder="1" applyFont="1" applyNumberFormat="1">
      <alignment readingOrder="0" shrinkToFit="0" vertical="bottom" wrapText="0"/>
    </xf>
    <xf borderId="1" fillId="3" fontId="3" numFmtId="0" xfId="0" applyAlignment="1" applyBorder="1" applyFont="1">
      <alignment horizontal="left" readingOrder="0"/>
    </xf>
    <xf borderId="1" fillId="6" fontId="0" numFmtId="0" xfId="0" applyAlignment="1" applyBorder="1" applyFill="1" applyFont="1">
      <alignment readingOrder="0" shrinkToFit="0" vertical="bottom" wrapText="0"/>
    </xf>
    <xf borderId="1" fillId="6" fontId="4" numFmtId="0" xfId="0" applyAlignment="1" applyBorder="1" applyFont="1">
      <alignment horizontal="left" readingOrder="0"/>
    </xf>
    <xf borderId="1" fillId="7" fontId="0" numFmtId="0" xfId="0" applyAlignment="1" applyBorder="1" applyFill="1" applyFont="1">
      <alignment shrinkToFit="0" vertical="bottom" wrapText="0"/>
    </xf>
    <xf borderId="1" fillId="7" fontId="0" numFmtId="0" xfId="0" applyAlignment="1" applyBorder="1" applyFont="1">
      <alignment readingOrder="0" shrinkToFit="0" vertical="bottom" wrapText="0"/>
    </xf>
    <xf borderId="1" fillId="7" fontId="0" numFmtId="165" xfId="0" applyAlignment="1" applyBorder="1" applyFont="1" applyNumberFormat="1">
      <alignment readingOrder="0" shrinkToFit="0" vertical="bottom" wrapText="0"/>
    </xf>
    <xf borderId="1" fillId="7" fontId="0" numFmtId="166" xfId="0" applyAlignment="1" applyBorder="1" applyFont="1" applyNumberFormat="1">
      <alignment readingOrder="0" shrinkToFit="0" vertical="bottom" wrapText="0"/>
    </xf>
    <xf borderId="1" fillId="8" fontId="4" numFmtId="0" xfId="0" applyAlignment="1" applyBorder="1" applyFill="1" applyFont="1">
      <alignment horizontal="left" readingOrder="0"/>
    </xf>
    <xf borderId="1" fillId="8" fontId="0" numFmtId="0" xfId="0" applyAlignment="1" applyBorder="1" applyFont="1">
      <alignment readingOrder="0" shrinkToFit="0" vertical="bottom" wrapText="0"/>
    </xf>
    <xf borderId="1" fillId="2" fontId="2" numFmtId="0" xfId="0" applyAlignment="1" applyBorder="1" applyFont="1">
      <alignment shrinkToFit="0" vertical="bottom" wrapText="0"/>
    </xf>
    <xf borderId="1" fillId="2" fontId="2" numFmtId="167" xfId="0" applyAlignment="1" applyBorder="1" applyFont="1" applyNumberFormat="1">
      <alignment shrinkToFit="0" vertical="bottom" wrapText="0"/>
    </xf>
    <xf borderId="1" fillId="0" fontId="0" numFmtId="167" xfId="0" applyAlignment="1" applyBorder="1" applyFont="1" applyNumberFormat="1">
      <alignment shrinkToFit="0" vertical="bottom" wrapText="0"/>
    </xf>
    <xf borderId="0" fillId="0" fontId="5" numFmtId="0" xfId="0" applyAlignment="1" applyFont="1">
      <alignment readingOrder="0"/>
    </xf>
    <xf borderId="0" fillId="0" fontId="2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.14"/>
    <col customWidth="1" min="2" max="2" width="47.71"/>
    <col customWidth="1" min="3" max="3" width="12.0"/>
    <col customWidth="1" min="4" max="4" width="11.71"/>
    <col customWidth="1" min="5" max="5" width="8.0"/>
    <col customWidth="1" min="6" max="6" width="9.43"/>
    <col customWidth="1" min="7" max="8" width="11.43"/>
    <col customWidth="1" min="9" max="9" width="8.57"/>
    <col customWidth="1" min="10" max="10" width="17.57"/>
    <col customWidth="1" min="11" max="11" width="3.57"/>
    <col customWidth="1" hidden="1" min="12" max="20" width="11.43"/>
    <col customWidth="1" min="21" max="26" width="10.0"/>
  </cols>
  <sheetData>
    <row r="1">
      <c r="K1" s="1"/>
    </row>
    <row r="2">
      <c r="B2" s="2"/>
      <c r="C2" s="2"/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6</v>
      </c>
    </row>
    <row r="3">
      <c r="B3" s="3" t="s">
        <v>7</v>
      </c>
      <c r="C3" s="4"/>
      <c r="D3" s="5">
        <f>SUM(D4:D7)</f>
        <v>87</v>
      </c>
      <c r="E3" s="6"/>
      <c r="F3" s="7"/>
      <c r="G3" s="4"/>
      <c r="H3" s="4"/>
      <c r="I3" s="4"/>
      <c r="J3" s="4"/>
    </row>
    <row r="4">
      <c r="B4" s="8" t="s">
        <v>8</v>
      </c>
      <c r="C4" s="9"/>
      <c r="D4" s="10">
        <f t="shared" ref="D4:D7" si="1">E4*F4</f>
        <v>30</v>
      </c>
      <c r="E4" s="10">
        <v>2.0</v>
      </c>
      <c r="F4" s="10">
        <v>15.0</v>
      </c>
      <c r="G4" s="11">
        <v>43283.0</v>
      </c>
      <c r="H4" s="11">
        <v>43294.0</v>
      </c>
      <c r="I4" s="10">
        <v>600.0</v>
      </c>
      <c r="J4" s="9">
        <f t="shared" ref="J4:J7" si="2">I4*D4</f>
        <v>18000</v>
      </c>
    </row>
    <row r="5">
      <c r="B5" s="8" t="s">
        <v>9</v>
      </c>
      <c r="C5" s="9"/>
      <c r="D5" s="10">
        <f t="shared" si="1"/>
        <v>30</v>
      </c>
      <c r="E5" s="10">
        <v>2.0</v>
      </c>
      <c r="F5" s="10">
        <v>15.0</v>
      </c>
      <c r="G5" s="11">
        <v>43283.0</v>
      </c>
      <c r="H5" s="11">
        <v>43294.0</v>
      </c>
      <c r="I5" s="10">
        <v>600.0</v>
      </c>
      <c r="J5" s="9">
        <f t="shared" si="2"/>
        <v>18000</v>
      </c>
    </row>
    <row r="6">
      <c r="B6" s="8" t="s">
        <v>10</v>
      </c>
      <c r="C6" s="9"/>
      <c r="D6" s="10">
        <f t="shared" si="1"/>
        <v>2</v>
      </c>
      <c r="E6" s="10">
        <v>1.0</v>
      </c>
      <c r="F6" s="10">
        <v>2.0</v>
      </c>
      <c r="G6" s="11">
        <v>43297.0</v>
      </c>
      <c r="H6" s="11">
        <v>43299.0</v>
      </c>
      <c r="I6" s="10">
        <v>600.0</v>
      </c>
      <c r="J6" s="9">
        <f t="shared" si="2"/>
        <v>1200</v>
      </c>
    </row>
    <row r="7">
      <c r="B7" s="8" t="s">
        <v>11</v>
      </c>
      <c r="C7" s="9"/>
      <c r="D7" s="10">
        <f t="shared" si="1"/>
        <v>25</v>
      </c>
      <c r="E7" s="10">
        <v>1.0</v>
      </c>
      <c r="F7" s="12">
        <v>25.0</v>
      </c>
      <c r="G7" s="11">
        <v>43297.0</v>
      </c>
      <c r="H7" s="11">
        <v>43315.0</v>
      </c>
      <c r="I7" s="10">
        <v>600.0</v>
      </c>
      <c r="J7" s="9">
        <f t="shared" si="2"/>
        <v>15000</v>
      </c>
    </row>
    <row r="8">
      <c r="B8" s="13" t="s">
        <v>12</v>
      </c>
      <c r="C8" s="4"/>
      <c r="D8" s="5">
        <f>D9+D10+D11+D12+D13+D14+D15+D16+D17</f>
        <v>1105</v>
      </c>
      <c r="E8" s="6"/>
      <c r="F8" s="4"/>
      <c r="G8" s="4"/>
      <c r="H8" s="4"/>
      <c r="I8" s="4"/>
      <c r="J8" s="4"/>
    </row>
    <row r="9">
      <c r="B9" s="14" t="s">
        <v>13</v>
      </c>
      <c r="C9" s="10"/>
      <c r="D9" s="10">
        <f t="shared" ref="D9:D17" si="3">E9*F9</f>
        <v>500</v>
      </c>
      <c r="E9" s="10">
        <v>10.0</v>
      </c>
      <c r="F9" s="12">
        <v>50.0</v>
      </c>
      <c r="G9" s="11">
        <v>43346.0</v>
      </c>
      <c r="H9" s="11">
        <v>43399.0</v>
      </c>
      <c r="I9" s="10">
        <v>1200.0</v>
      </c>
      <c r="J9" s="9">
        <f t="shared" ref="J9:J17" si="4">I9*D9</f>
        <v>600000</v>
      </c>
    </row>
    <row r="10">
      <c r="B10" s="14" t="s">
        <v>14</v>
      </c>
      <c r="C10" s="9"/>
      <c r="D10" s="10">
        <f t="shared" si="3"/>
        <v>75</v>
      </c>
      <c r="E10" s="10">
        <v>3.0</v>
      </c>
      <c r="F10" s="10">
        <v>25.0</v>
      </c>
      <c r="G10" s="11">
        <v>43346.0</v>
      </c>
      <c r="H10" s="11">
        <v>43378.0</v>
      </c>
      <c r="I10" s="10">
        <v>600.0</v>
      </c>
      <c r="J10" s="9">
        <f t="shared" si="4"/>
        <v>45000</v>
      </c>
    </row>
    <row r="11">
      <c r="B11" s="14" t="s">
        <v>15</v>
      </c>
      <c r="C11" s="9"/>
      <c r="D11" s="10">
        <f t="shared" si="3"/>
        <v>100</v>
      </c>
      <c r="E11" s="10">
        <v>5.0</v>
      </c>
      <c r="F11" s="10">
        <v>20.0</v>
      </c>
      <c r="G11" s="11">
        <v>43346.0</v>
      </c>
      <c r="H11" s="11">
        <v>43371.0</v>
      </c>
      <c r="I11" s="10">
        <v>600.0</v>
      </c>
      <c r="J11" s="9">
        <f t="shared" si="4"/>
        <v>60000</v>
      </c>
    </row>
    <row r="12">
      <c r="B12" s="14" t="s">
        <v>16</v>
      </c>
      <c r="C12" s="9"/>
      <c r="D12" s="10">
        <f t="shared" si="3"/>
        <v>200</v>
      </c>
      <c r="E12" s="10">
        <v>5.0</v>
      </c>
      <c r="F12" s="10">
        <v>40.0</v>
      </c>
      <c r="G12" s="11">
        <v>43346.0</v>
      </c>
      <c r="H12" s="11">
        <v>43413.0</v>
      </c>
      <c r="I12" s="10">
        <v>600.0</v>
      </c>
      <c r="J12" s="9">
        <f t="shared" si="4"/>
        <v>120000</v>
      </c>
    </row>
    <row r="13">
      <c r="B13" s="14" t="s">
        <v>17</v>
      </c>
      <c r="C13" s="9"/>
      <c r="D13" s="10">
        <f t="shared" si="3"/>
        <v>20</v>
      </c>
      <c r="E13" s="10">
        <v>2.0</v>
      </c>
      <c r="F13" s="10">
        <v>10.0</v>
      </c>
      <c r="G13" s="11">
        <v>43346.0</v>
      </c>
      <c r="H13" s="11">
        <v>43357.0</v>
      </c>
      <c r="I13" s="10">
        <v>600.0</v>
      </c>
      <c r="J13" s="9">
        <f t="shared" si="4"/>
        <v>12000</v>
      </c>
    </row>
    <row r="14">
      <c r="B14" s="14" t="s">
        <v>18</v>
      </c>
      <c r="C14" s="9"/>
      <c r="D14" s="10">
        <f t="shared" si="3"/>
        <v>30</v>
      </c>
      <c r="E14" s="10">
        <v>2.0</v>
      </c>
      <c r="F14" s="12">
        <v>15.0</v>
      </c>
      <c r="G14" s="11">
        <v>43346.0</v>
      </c>
      <c r="H14" s="11">
        <v>43364.0</v>
      </c>
      <c r="I14" s="10">
        <v>600.0</v>
      </c>
      <c r="J14" s="9">
        <f t="shared" si="4"/>
        <v>18000</v>
      </c>
    </row>
    <row r="15">
      <c r="B15" s="14" t="s">
        <v>19</v>
      </c>
      <c r="C15" s="9"/>
      <c r="D15" s="10">
        <f t="shared" si="3"/>
        <v>140</v>
      </c>
      <c r="E15" s="10">
        <v>4.0</v>
      </c>
      <c r="F15" s="12">
        <v>35.0</v>
      </c>
      <c r="G15" s="11">
        <v>43346.0</v>
      </c>
      <c r="H15" s="11">
        <v>43399.0</v>
      </c>
      <c r="I15" s="10">
        <v>600.0</v>
      </c>
      <c r="J15" s="9">
        <f t="shared" si="4"/>
        <v>84000</v>
      </c>
    </row>
    <row r="16">
      <c r="B16" s="14" t="s">
        <v>20</v>
      </c>
      <c r="C16" s="9"/>
      <c r="D16" s="10">
        <f t="shared" si="3"/>
        <v>30</v>
      </c>
      <c r="E16" s="10">
        <v>2.0</v>
      </c>
      <c r="F16" s="10">
        <v>15.0</v>
      </c>
      <c r="G16" s="11">
        <v>43346.0</v>
      </c>
      <c r="H16" s="11">
        <v>43364.0</v>
      </c>
      <c r="I16" s="10">
        <v>600.0</v>
      </c>
      <c r="J16" s="9">
        <f t="shared" si="4"/>
        <v>18000</v>
      </c>
    </row>
    <row r="17">
      <c r="B17" s="15" t="s">
        <v>21</v>
      </c>
      <c r="C17" s="16"/>
      <c r="D17" s="10">
        <f t="shared" si="3"/>
        <v>10</v>
      </c>
      <c r="E17" s="17">
        <v>1.0</v>
      </c>
      <c r="F17" s="17">
        <v>10.0</v>
      </c>
      <c r="G17" s="18">
        <v>43374.0</v>
      </c>
      <c r="H17" s="19">
        <v>43392.0</v>
      </c>
      <c r="I17" s="17">
        <v>600.0</v>
      </c>
      <c r="J17" s="9">
        <f t="shared" si="4"/>
        <v>6000</v>
      </c>
    </row>
    <row r="18">
      <c r="B18" s="13" t="s">
        <v>22</v>
      </c>
      <c r="C18" s="4"/>
      <c r="D18" s="5">
        <f>SUM(D19:D20)</f>
        <v>3660</v>
      </c>
      <c r="E18" s="6"/>
      <c r="F18" s="4"/>
      <c r="G18" s="4"/>
      <c r="H18" s="4"/>
      <c r="I18" s="4"/>
      <c r="J18" s="4"/>
    </row>
    <row r="19" ht="15.75" customHeight="1">
      <c r="B19" s="20" t="s">
        <v>23</v>
      </c>
      <c r="C19" s="9"/>
      <c r="D19" s="10">
        <f t="shared" ref="D19:D20" si="5">E19*F19</f>
        <v>3600</v>
      </c>
      <c r="E19" s="10">
        <v>5.0</v>
      </c>
      <c r="F19" s="10">
        <v>720.0</v>
      </c>
      <c r="G19" s="11">
        <v>43444.0</v>
      </c>
      <c r="H19" s="11">
        <v>44539.0</v>
      </c>
      <c r="I19" s="10">
        <v>600.0</v>
      </c>
      <c r="J19" s="9">
        <f t="shared" ref="J19:J20" si="6">I19*D19</f>
        <v>2160000</v>
      </c>
    </row>
    <row r="20" ht="15.75" customHeight="1">
      <c r="B20" s="21" t="s">
        <v>24</v>
      </c>
      <c r="C20" s="9"/>
      <c r="D20" s="10">
        <f t="shared" si="5"/>
        <v>60</v>
      </c>
      <c r="E20" s="10">
        <v>3.0</v>
      </c>
      <c r="F20" s="10">
        <v>20.0</v>
      </c>
      <c r="G20" s="11">
        <v>43444.0</v>
      </c>
      <c r="H20" s="11">
        <v>43476.0</v>
      </c>
      <c r="I20" s="10">
        <v>1000.0</v>
      </c>
      <c r="J20" s="9">
        <f t="shared" si="6"/>
        <v>60000</v>
      </c>
    </row>
    <row r="21" ht="15.75" customHeight="1">
      <c r="I21" s="22" t="s">
        <v>25</v>
      </c>
      <c r="J21" s="23">
        <f>SUM(J3:J20)</f>
        <v>3235200</v>
      </c>
    </row>
    <row r="22" ht="15.75" customHeight="1">
      <c r="B22" s="10" t="s">
        <v>26</v>
      </c>
      <c r="C22" s="24">
        <f>SUM(J4:J7)</f>
        <v>52200</v>
      </c>
    </row>
    <row r="23" ht="15.75" customHeight="1">
      <c r="B23" s="10" t="s">
        <v>27</v>
      </c>
      <c r="C23" s="24">
        <f>sum(J9:J17)</f>
        <v>963000</v>
      </c>
      <c r="G23" s="25"/>
      <c r="H23" s="25"/>
    </row>
    <row r="24" ht="15.75" customHeight="1">
      <c r="B24" s="9" t="s">
        <v>28</v>
      </c>
      <c r="C24" s="24">
        <f>SUM(J19:J20)</f>
        <v>2220000</v>
      </c>
    </row>
    <row r="25" ht="15.75" customHeight="1">
      <c r="B25" s="22" t="s">
        <v>29</v>
      </c>
      <c r="C25" s="23">
        <f>SUM(C22:C24)</f>
        <v>3235200</v>
      </c>
      <c r="E25" s="26" t="s">
        <v>30</v>
      </c>
    </row>
    <row r="26" ht="15.75" customHeight="1">
      <c r="E26" t="s">
        <v>31</v>
      </c>
    </row>
    <row r="27" ht="15.75" customHeight="1">
      <c r="B27" s="9" t="s">
        <v>32</v>
      </c>
      <c r="C27" s="12">
        <v>240.0</v>
      </c>
      <c r="E27" t="s">
        <v>33</v>
      </c>
    </row>
    <row r="28" ht="15.75" customHeight="1">
      <c r="E28" s="25" t="s">
        <v>34</v>
      </c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</sheetData>
  <printOptions/>
  <pageMargins bottom="0.75" footer="0.0" header="0.0" left="0.7" right="0.7" top="0.75"/>
  <pageSetup orientation="landscape"/>
  <drawing r:id="rId1"/>
</worksheet>
</file>