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de SaaS" sheetId="1" r:id="rId3"/>
    <sheet state="visible" name="Mode licence" sheetId="2" r:id="rId4"/>
    <sheet state="visible" name="ROI" sheetId="3" r:id="rId5"/>
    <sheet state="visible" name="Comparaison" sheetId="4" r:id="rId6"/>
  </sheets>
  <definedNames/>
  <calcPr/>
</workbook>
</file>

<file path=xl/sharedStrings.xml><?xml version="1.0" encoding="utf-8"?>
<sst xmlns="http://schemas.openxmlformats.org/spreadsheetml/2006/main" count="106" uniqueCount="65">
  <si>
    <t>Prix SaaS (Odoo)</t>
  </si>
  <si>
    <t>Nombre d'utilisateur</t>
  </si>
  <si>
    <t>Applications</t>
  </si>
  <si>
    <t>CRM</t>
  </si>
  <si>
    <t>OUI</t>
  </si>
  <si>
    <t>Facturation</t>
  </si>
  <si>
    <t>Ventes</t>
  </si>
  <si>
    <t>ECommerce</t>
  </si>
  <si>
    <t>Site Web</t>
  </si>
  <si>
    <t>Point de Vente</t>
  </si>
  <si>
    <t>Comptabilité</t>
  </si>
  <si>
    <t>Projet</t>
  </si>
  <si>
    <t>Inventaire</t>
  </si>
  <si>
    <t>Fabrication</t>
  </si>
  <si>
    <t>Achat</t>
  </si>
  <si>
    <t>Feuille de présence</t>
  </si>
  <si>
    <t>Email Marketing</t>
  </si>
  <si>
    <t>Note de frais</t>
  </si>
  <si>
    <t>Evènement</t>
  </si>
  <si>
    <t>Congés</t>
  </si>
  <si>
    <t>Recrutement</t>
  </si>
  <si>
    <t>Evaluation</t>
  </si>
  <si>
    <t>Abonnement</t>
  </si>
  <si>
    <t>Sign</t>
  </si>
  <si>
    <t>Maintenance</t>
  </si>
  <si>
    <t>Qualité</t>
  </si>
  <si>
    <t>Studio</t>
  </si>
  <si>
    <t>HelpDesk</t>
  </si>
  <si>
    <t>PLM</t>
  </si>
  <si>
    <t>Appointment</t>
  </si>
  <si>
    <t>AutomatisationMarket</t>
  </si>
  <si>
    <t>Documents</t>
  </si>
  <si>
    <t>IoT</t>
  </si>
  <si>
    <t>Stockage (uniquement si Cloud Dédié)</t>
  </si>
  <si>
    <t>Travailleurs</t>
  </si>
  <si>
    <t>Stockage(Gb)</t>
  </si>
  <si>
    <t>Environnements tests</t>
  </si>
  <si>
    <t>Installation</t>
  </si>
  <si>
    <t>Pack Basique (25h)</t>
  </si>
  <si>
    <t>Partenaire</t>
  </si>
  <si>
    <t>NON</t>
  </si>
  <si>
    <t>PRIX FINAL/MOIS</t>
  </si>
  <si>
    <t>PRIX FINAL/AN</t>
  </si>
  <si>
    <t>Année</t>
  </si>
  <si>
    <t>Prix</t>
  </si>
  <si>
    <t>Coûts projet</t>
  </si>
  <si>
    <t>Tarif</t>
  </si>
  <si>
    <t>Coefficient</t>
  </si>
  <si>
    <t>Licence</t>
  </si>
  <si>
    <t>0.2</t>
  </si>
  <si>
    <t>Matériel</t>
  </si>
  <si>
    <t>0.1</t>
  </si>
  <si>
    <t>Intégration</t>
  </si>
  <si>
    <t>0.7</t>
  </si>
  <si>
    <t>User</t>
  </si>
  <si>
    <t>Investissement</t>
  </si>
  <si>
    <t>SAP</t>
  </si>
  <si>
    <t>Benefice</t>
  </si>
  <si>
    <t>Depense</t>
  </si>
  <si>
    <t>ROI SAP</t>
  </si>
  <si>
    <t>Odoo</t>
  </si>
  <si>
    <t>ROI Odoo</t>
  </si>
  <si>
    <t>ODOO</t>
  </si>
  <si>
    <t>Prix ODOO SAS</t>
  </si>
  <si>
    <t>Prix SAP Licence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</si>
</sst>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/>
    <font>
      <sz val="11.0"/>
      <color rgb="FF000000"/>
    </font>
    <font>
      <color rgb="FF980000"/>
    </font>
    <font>
      <b/>
      <sz val="14.0"/>
      <color rgb="FF000000"/>
    </font>
    <font>
      <sz val="11.0"/>
    </font>
    <font>
      <color rgb="FF000000"/>
    </font>
    <font>
      <sz val="11.0"/>
      <color rgb="FF000000"/>
      <name val="Inconsolata"/>
    </font>
  </fonts>
  <fills count="9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  <fill>
      <patternFill patternType="solid">
        <fgColor rgb="FF9FC5E8"/>
        <bgColor rgb="FF9FC5E8"/>
      </patternFill>
    </fill>
    <fill>
      <patternFill patternType="solid">
        <fgColor rgb="FFB6D7A8"/>
        <bgColor rgb="FFB6D7A8"/>
      </patternFill>
    </fill>
    <fill>
      <patternFill patternType="solid">
        <fgColor rgb="FFA4C2F4"/>
        <bgColor rgb="FFA4C2F4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readingOrder="0"/>
    </xf>
    <xf borderId="0" fillId="3" fontId="1" numFmtId="0" xfId="0" applyFill="1" applyFont="1"/>
    <xf borderId="1" fillId="2" fontId="1" numFmtId="0" xfId="0" applyAlignment="1" applyBorder="1" applyFont="1">
      <alignment readingOrder="0" shrinkToFit="0" wrapText="0"/>
    </xf>
    <xf borderId="1" fillId="0" fontId="1" numFmtId="0" xfId="0" applyAlignment="1" applyBorder="1" applyFont="1">
      <alignment readingOrder="0"/>
    </xf>
    <xf borderId="0" fillId="3" fontId="1" numFmtId="0" xfId="0" applyAlignment="1" applyFont="1">
      <alignment readingOrder="0"/>
    </xf>
    <xf borderId="2" fillId="2" fontId="1" numFmtId="0" xfId="0" applyAlignment="1" applyBorder="1" applyFont="1">
      <alignment horizontal="center" readingOrder="0" shrinkToFit="0" wrapText="0"/>
    </xf>
    <xf borderId="3" fillId="0" fontId="1" numFmtId="0" xfId="0" applyBorder="1" applyFont="1"/>
    <xf borderId="4" fillId="0" fontId="1" numFmtId="0" xfId="0" applyBorder="1" applyFont="1"/>
    <xf borderId="0" fillId="3" fontId="1" numFmtId="0" xfId="0" applyAlignment="1" applyFont="1">
      <alignment shrinkToFit="0" wrapText="0"/>
    </xf>
    <xf borderId="1" fillId="3" fontId="1" numFmtId="0" xfId="0" applyAlignment="1" applyBorder="1" applyFont="1">
      <alignment readingOrder="0"/>
    </xf>
    <xf borderId="2" fillId="2" fontId="2" numFmtId="0" xfId="0" applyAlignment="1" applyBorder="1" applyFont="1">
      <alignment horizontal="center" readingOrder="0"/>
    </xf>
    <xf borderId="1" fillId="2" fontId="1" numFmtId="0" xfId="0" applyAlignment="1" applyBorder="1" applyFont="1">
      <alignment horizontal="right" readingOrder="0"/>
    </xf>
    <xf borderId="2" fillId="2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/>
    </xf>
    <xf borderId="0" fillId="2" fontId="1" numFmtId="0" xfId="0" applyAlignment="1" applyFont="1">
      <alignment readingOrder="0"/>
    </xf>
    <xf borderId="0" fillId="4" fontId="1" numFmtId="0" xfId="0" applyAlignment="1" applyFill="1" applyFont="1">
      <alignment readingOrder="0"/>
    </xf>
    <xf borderId="5" fillId="0" fontId="1" numFmtId="0" xfId="0" applyAlignment="1" applyBorder="1" applyFont="1">
      <alignment readingOrder="0"/>
    </xf>
    <xf borderId="6" fillId="2" fontId="1" numFmtId="0" xfId="0" applyAlignment="1" applyBorder="1" applyFont="1">
      <alignment readingOrder="0"/>
    </xf>
    <xf borderId="7" fillId="2" fontId="1" numFmtId="0" xfId="0" applyAlignment="1" applyBorder="1" applyFont="1">
      <alignment readingOrder="0"/>
    </xf>
    <xf borderId="8" fillId="2" fontId="1" numFmtId="0" xfId="0" applyAlignment="1" applyBorder="1" applyFont="1">
      <alignment readingOrder="0"/>
    </xf>
    <xf borderId="0" fillId="0" fontId="1" numFmtId="0" xfId="0" applyAlignment="1" applyFont="1">
      <alignment readingOrder="0"/>
    </xf>
    <xf borderId="9" fillId="0" fontId="1" numFmtId="0" xfId="0" applyAlignment="1" applyBorder="1" applyFont="1">
      <alignment readingOrder="0"/>
    </xf>
    <xf borderId="8" fillId="0" fontId="1" numFmtId="0" xfId="0" applyAlignment="1" applyBorder="1" applyFont="1">
      <alignment readingOrder="0"/>
    </xf>
    <xf borderId="10" fillId="2" fontId="1" numFmtId="0" xfId="0" applyAlignment="1" applyBorder="1" applyFont="1">
      <alignment readingOrder="0"/>
    </xf>
    <xf borderId="11" fillId="0" fontId="1" numFmtId="0" xfId="0" applyAlignment="1" applyBorder="1" applyFont="1">
      <alignment readingOrder="0"/>
    </xf>
    <xf borderId="12" fillId="0" fontId="1" numFmtId="0" xfId="0" applyAlignment="1" applyBorder="1" applyFont="1">
      <alignment readingOrder="0"/>
    </xf>
    <xf borderId="0" fillId="5" fontId="1" numFmtId="0" xfId="0" applyAlignment="1" applyFill="1" applyFont="1">
      <alignment readingOrder="0"/>
    </xf>
    <xf borderId="5" fillId="2" fontId="1" numFmtId="0" xfId="0" applyAlignment="1" applyBorder="1" applyFont="1">
      <alignment readingOrder="0"/>
    </xf>
    <xf borderId="7" fillId="0" fontId="1" numFmtId="0" xfId="0" applyAlignment="1" applyBorder="1" applyFont="1">
      <alignment readingOrder="0"/>
    </xf>
    <xf borderId="6" fillId="0" fontId="1" numFmtId="0" xfId="0" applyAlignment="1" applyBorder="1" applyFont="1">
      <alignment readingOrder="0"/>
    </xf>
    <xf borderId="6" fillId="0" fontId="1" numFmtId="0" xfId="0" applyBorder="1" applyFont="1"/>
    <xf borderId="7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0" fillId="0" fontId="3" numFmtId="0" xfId="0" applyAlignment="1" applyFont="1">
      <alignment readingOrder="0"/>
    </xf>
    <xf borderId="0" fillId="6" fontId="4" numFmtId="0" xfId="0" applyAlignment="1" applyFill="1" applyFont="1">
      <alignment readingOrder="0"/>
    </xf>
    <xf borderId="0" fillId="0" fontId="5" numFmtId="0" xfId="0" applyAlignment="1" applyFont="1">
      <alignment readingOrder="0"/>
    </xf>
    <xf borderId="0" fillId="7" fontId="2" numFmtId="0" xfId="0" applyAlignment="1" applyFill="1" applyFont="1">
      <alignment readingOrder="0"/>
    </xf>
    <xf borderId="0" fillId="7" fontId="6" numFmtId="0" xfId="0" applyFont="1"/>
    <xf borderId="0" fillId="8" fontId="4" numFmtId="0" xfId="0" applyAlignment="1" applyFill="1" applyFont="1">
      <alignment readingOrder="0"/>
    </xf>
    <xf borderId="0" fillId="0" fontId="1" numFmtId="0" xfId="0" applyFont="1"/>
    <xf borderId="0" fillId="7" fontId="7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b="0">
                <a:solidFill>
                  <a:srgbClr val="000000"/>
                </a:solidFill>
                <a:latin typeface="Roboto"/>
              </a:rPr>
              <a:t>ROI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ROI!$A$13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ROI!$B$1:$L$1</c:f>
            </c:strRef>
          </c:cat>
          <c:val>
            <c:numRef>
              <c:f>ROI!$B$13:$L$13</c:f>
              <c:numCache/>
            </c:numRef>
          </c:val>
          <c:smooth val="0"/>
        </c:ser>
        <c:ser>
          <c:idx val="1"/>
          <c:order val="1"/>
          <c:tx>
            <c:strRef>
              <c:f>ROI!$A$8</c:f>
            </c:strRef>
          </c:tx>
          <c:spPr>
            <a:ln cmpd="sng">
              <a:solidFill>
                <a:srgbClr val="DB4437"/>
              </a:solidFill>
            </a:ln>
          </c:spPr>
          <c:marker>
            <c:symbol val="none"/>
          </c:marker>
          <c:cat>
            <c:strRef>
              <c:f>ROI!$B$1:$L$1</c:f>
            </c:strRef>
          </c:cat>
          <c:val>
            <c:numRef>
              <c:f>ROI!$B$8:$L$8</c:f>
              <c:numCache/>
            </c:numRef>
          </c:val>
          <c:smooth val="0"/>
        </c:ser>
        <c:axId val="611971917"/>
        <c:axId val="1276546664"/>
      </c:lineChart>
      <c:catAx>
        <c:axId val="61197191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276546664"/>
      </c:catAx>
      <c:valAx>
        <c:axId val="127654666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>ROI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61197191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b="0">
                <a:solidFill>
                  <a:srgbClr val="000000"/>
                </a:solidFill>
                <a:latin typeface="Roboto"/>
              </a:rPr>
              <a:t>Prix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Comparaison!$A$7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Comparaison!$B$6:$K$6</c:f>
            </c:strRef>
          </c:cat>
          <c:val>
            <c:numRef>
              <c:f>Comparaison!$B$7:$K$7</c:f>
              <c:numCache/>
            </c:numRef>
          </c:val>
          <c:smooth val="0"/>
        </c:ser>
        <c:ser>
          <c:idx val="1"/>
          <c:order val="1"/>
          <c:tx>
            <c:strRef>
              <c:f>Comparaison!$A$3</c:f>
            </c:strRef>
          </c:tx>
          <c:spPr>
            <a:ln cmpd="sng">
              <a:solidFill>
                <a:srgbClr val="DB4437"/>
              </a:solidFill>
            </a:ln>
          </c:spPr>
          <c:marker>
            <c:symbol val="none"/>
          </c:marker>
          <c:cat>
            <c:strRef>
              <c:f>Comparaison!$B$6:$K$6</c:f>
            </c:strRef>
          </c:cat>
          <c:val>
            <c:numRef>
              <c:f>Comparaison!$B$3:$K$3</c:f>
              <c:numCache/>
            </c:numRef>
          </c:val>
          <c:smooth val="0"/>
        </c:ser>
        <c:axId val="1109123246"/>
        <c:axId val="2127561285"/>
      </c:lineChart>
      <c:catAx>
        <c:axId val="110912324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2127561285"/>
      </c:catAx>
      <c:valAx>
        <c:axId val="212756128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>Prix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10912324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  <c:plotVisOnly val="1"/>
  </c:chart>
</c:chartSpace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190500</xdr:colOff>
      <xdr:row>16</xdr:row>
      <xdr:rowOff>161925</xdr:rowOff>
    </xdr:from>
    <xdr:ext cx="6629400" cy="35337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209550</xdr:colOff>
      <xdr:row>9</xdr:row>
      <xdr:rowOff>28575</xdr:rowOff>
    </xdr:from>
    <xdr:ext cx="5715000" cy="353377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5.43"/>
    <col customWidth="1" min="3" max="3" width="19.86"/>
    <col customWidth="1" min="4" max="4" width="19.29"/>
    <col customWidth="1" min="5" max="5" width="9.86"/>
    <col customWidth="1" min="6" max="6" width="6.29"/>
    <col customWidth="1" min="7" max="15" width="7.29"/>
  </cols>
  <sheetData>
    <row r="1">
      <c r="A1" s="1"/>
      <c r="B1" s="2"/>
      <c r="C1" s="2" t="s">
        <v>0</v>
      </c>
      <c r="D1" s="3"/>
      <c r="E1" s="3"/>
    </row>
    <row r="2">
      <c r="A2" s="4" t="s">
        <v>1</v>
      </c>
      <c r="B2" s="5">
        <v>200.0</v>
      </c>
      <c r="C2" s="2">
        <v>18.0</v>
      </c>
      <c r="D2" s="6"/>
      <c r="E2" s="3"/>
    </row>
    <row r="3">
      <c r="A3" s="7" t="s">
        <v>2</v>
      </c>
      <c r="B3" s="8"/>
      <c r="C3" s="9"/>
      <c r="D3" s="3"/>
      <c r="E3" s="3"/>
      <c r="J3" s="10"/>
    </row>
    <row r="4">
      <c r="A4" s="2" t="s">
        <v>3</v>
      </c>
      <c r="B4" s="11" t="s">
        <v>4</v>
      </c>
      <c r="C4" s="2">
        <v>16.0</v>
      </c>
      <c r="D4" s="3"/>
      <c r="E4" s="3"/>
    </row>
    <row r="5">
      <c r="A5" s="2" t="s">
        <v>5</v>
      </c>
      <c r="B5" s="11" t="s">
        <v>4</v>
      </c>
      <c r="C5" s="2">
        <v>8.0</v>
      </c>
    </row>
    <row r="6">
      <c r="A6" s="2" t="s">
        <v>6</v>
      </c>
      <c r="B6" s="11" t="s">
        <v>4</v>
      </c>
      <c r="C6" s="2">
        <v>8.0</v>
      </c>
    </row>
    <row r="7">
      <c r="A7" s="2" t="s">
        <v>7</v>
      </c>
      <c r="B7" s="11" t="s">
        <v>4</v>
      </c>
      <c r="C7" s="2">
        <v>8.0</v>
      </c>
    </row>
    <row r="8">
      <c r="A8" s="2" t="s">
        <v>8</v>
      </c>
      <c r="B8" s="11" t="s">
        <v>4</v>
      </c>
      <c r="C8" s="2">
        <v>16.0</v>
      </c>
    </row>
    <row r="9">
      <c r="A9" s="2" t="s">
        <v>9</v>
      </c>
      <c r="B9" s="11" t="s">
        <v>4</v>
      </c>
      <c r="C9" s="2">
        <v>16.0</v>
      </c>
    </row>
    <row r="10">
      <c r="A10" s="2" t="s">
        <v>10</v>
      </c>
      <c r="B10" s="11" t="s">
        <v>4</v>
      </c>
      <c r="C10" s="2">
        <v>16.0</v>
      </c>
    </row>
    <row r="11">
      <c r="A11" s="2" t="s">
        <v>11</v>
      </c>
      <c r="B11" s="11" t="s">
        <v>4</v>
      </c>
      <c r="C11" s="2">
        <v>16.0</v>
      </c>
    </row>
    <row r="12">
      <c r="A12" s="2" t="s">
        <v>12</v>
      </c>
      <c r="B12" s="11" t="s">
        <v>4</v>
      </c>
      <c r="C12" s="2">
        <v>24.0</v>
      </c>
    </row>
    <row r="13">
      <c r="A13" s="2" t="s">
        <v>13</v>
      </c>
      <c r="B13" s="11" t="s">
        <v>4</v>
      </c>
      <c r="C13" s="2">
        <v>32.0</v>
      </c>
    </row>
    <row r="14">
      <c r="A14" s="2" t="s">
        <v>14</v>
      </c>
      <c r="B14" s="11" t="s">
        <v>4</v>
      </c>
      <c r="C14" s="2">
        <v>8.0</v>
      </c>
    </row>
    <row r="15">
      <c r="A15" s="2" t="s">
        <v>15</v>
      </c>
      <c r="B15" s="11" t="s">
        <v>4</v>
      </c>
      <c r="C15" s="2">
        <v>8.0</v>
      </c>
    </row>
    <row r="16">
      <c r="A16" s="2" t="s">
        <v>16</v>
      </c>
      <c r="B16" s="11" t="s">
        <v>4</v>
      </c>
      <c r="C16" s="2">
        <v>8.0</v>
      </c>
    </row>
    <row r="17">
      <c r="A17" s="2" t="s">
        <v>17</v>
      </c>
      <c r="B17" s="11" t="s">
        <v>4</v>
      </c>
      <c r="C17" s="2">
        <v>8.0</v>
      </c>
    </row>
    <row r="18">
      <c r="A18" s="2" t="s">
        <v>18</v>
      </c>
      <c r="B18" s="11" t="s">
        <v>4</v>
      </c>
      <c r="C18" s="2">
        <v>8.0</v>
      </c>
    </row>
    <row r="19">
      <c r="A19" s="2" t="s">
        <v>19</v>
      </c>
      <c r="B19" s="11" t="s">
        <v>4</v>
      </c>
      <c r="C19" s="2">
        <v>8.0</v>
      </c>
    </row>
    <row r="20">
      <c r="A20" s="2" t="s">
        <v>20</v>
      </c>
      <c r="B20" s="11" t="s">
        <v>4</v>
      </c>
      <c r="C20" s="2">
        <v>8.0</v>
      </c>
    </row>
    <row r="21">
      <c r="A21" s="2" t="s">
        <v>21</v>
      </c>
      <c r="B21" s="11" t="s">
        <v>4</v>
      </c>
      <c r="C21" s="2">
        <v>8.0</v>
      </c>
    </row>
    <row r="22">
      <c r="A22" s="2" t="s">
        <v>22</v>
      </c>
      <c r="B22" s="11" t="s">
        <v>4</v>
      </c>
      <c r="C22" s="2">
        <v>16.0</v>
      </c>
    </row>
    <row r="23">
      <c r="A23" s="2" t="s">
        <v>23</v>
      </c>
      <c r="B23" s="11" t="s">
        <v>4</v>
      </c>
      <c r="C23" s="2">
        <v>16.0</v>
      </c>
    </row>
    <row r="24">
      <c r="A24" s="2" t="s">
        <v>24</v>
      </c>
      <c r="B24" s="11" t="s">
        <v>4</v>
      </c>
      <c r="C24" s="2">
        <v>16.0</v>
      </c>
    </row>
    <row r="25">
      <c r="A25" s="2" t="s">
        <v>25</v>
      </c>
      <c r="B25" s="11" t="s">
        <v>4</v>
      </c>
      <c r="C25" s="2">
        <v>16.0</v>
      </c>
    </row>
    <row r="26">
      <c r="A26" s="2" t="s">
        <v>26</v>
      </c>
      <c r="B26" s="11" t="s">
        <v>4</v>
      </c>
      <c r="C26" s="2">
        <v>48.0</v>
      </c>
    </row>
    <row r="27">
      <c r="A27" s="2" t="s">
        <v>27</v>
      </c>
      <c r="B27" s="11" t="s">
        <v>4</v>
      </c>
      <c r="C27" s="2">
        <v>16.0</v>
      </c>
    </row>
    <row r="28">
      <c r="A28" s="2" t="s">
        <v>28</v>
      </c>
      <c r="B28" s="11" t="s">
        <v>4</v>
      </c>
      <c r="C28" s="2">
        <v>16.0</v>
      </c>
    </row>
    <row r="29">
      <c r="A29" s="2" t="s">
        <v>29</v>
      </c>
      <c r="B29" s="11" t="s">
        <v>4</v>
      </c>
      <c r="C29" s="2">
        <v>8.0</v>
      </c>
    </row>
    <row r="30">
      <c r="A30" s="2" t="s">
        <v>30</v>
      </c>
      <c r="B30" s="11" t="s">
        <v>4</v>
      </c>
      <c r="C30" s="2">
        <v>24.0</v>
      </c>
    </row>
    <row r="31">
      <c r="A31" s="2" t="s">
        <v>31</v>
      </c>
      <c r="B31" s="11" t="s">
        <v>4</v>
      </c>
      <c r="C31" s="2">
        <v>16.0</v>
      </c>
    </row>
    <row r="32">
      <c r="A32" s="2" t="s">
        <v>32</v>
      </c>
      <c r="B32" s="11" t="s">
        <v>4</v>
      </c>
      <c r="C32" s="2">
        <v>20.0</v>
      </c>
    </row>
    <row r="33">
      <c r="A33" s="12" t="s">
        <v>33</v>
      </c>
      <c r="B33" s="8"/>
      <c r="C33" s="9"/>
    </row>
    <row r="34">
      <c r="A34" s="2" t="s">
        <v>34</v>
      </c>
      <c r="B34" s="11">
        <v>5.0</v>
      </c>
      <c r="C34" s="2">
        <v>48.0</v>
      </c>
    </row>
    <row r="35">
      <c r="A35" s="2" t="s">
        <v>35</v>
      </c>
      <c r="B35" s="11">
        <v>1000.0</v>
      </c>
      <c r="C35" s="13">
        <v>0.64</v>
      </c>
    </row>
    <row r="36">
      <c r="A36" s="2" t="s">
        <v>36</v>
      </c>
      <c r="B36" s="11">
        <v>2.0</v>
      </c>
      <c r="C36" s="2">
        <v>12.0</v>
      </c>
    </row>
    <row r="37">
      <c r="A37" s="14" t="s">
        <v>37</v>
      </c>
      <c r="B37" s="8"/>
      <c r="C37" s="9"/>
    </row>
    <row r="38">
      <c r="A38" s="2" t="s">
        <v>38</v>
      </c>
      <c r="B38" s="5" t="s">
        <v>4</v>
      </c>
      <c r="C38" s="2">
        <v>2635.0</v>
      </c>
    </row>
    <row r="39">
      <c r="A39" s="2" t="s">
        <v>39</v>
      </c>
      <c r="B39" s="5" t="s">
        <v>40</v>
      </c>
      <c r="C39" s="2">
        <v>3000.0</v>
      </c>
    </row>
    <row r="40">
      <c r="A40" s="14" t="s">
        <v>41</v>
      </c>
      <c r="B40" s="8"/>
      <c r="C40" s="9"/>
    </row>
    <row r="41">
      <c r="A41" s="15">
        <f>B2*C2+SUMIF(B4:B32,"OUI",C4:C32)+B34*C34+B35*C35+B36*C36+SUMIF(B38:B39,"OUI",C38:C39)</f>
        <v>7575</v>
      </c>
      <c r="B41" s="8"/>
      <c r="C41" s="9"/>
    </row>
    <row r="42">
      <c r="A42" s="14" t="s">
        <v>42</v>
      </c>
      <c r="B42" s="8"/>
      <c r="C42" s="9"/>
      <c r="E42" s="16" t="s">
        <v>43</v>
      </c>
      <c r="F42" s="16">
        <v>1.0</v>
      </c>
      <c r="G42" s="16">
        <v>2.0</v>
      </c>
      <c r="H42" s="16">
        <v>3.0</v>
      </c>
      <c r="I42" s="16">
        <v>4.0</v>
      </c>
      <c r="J42" s="16">
        <v>5.0</v>
      </c>
      <c r="K42" s="16">
        <v>6.0</v>
      </c>
      <c r="L42" s="16">
        <v>7.0</v>
      </c>
      <c r="M42" s="16">
        <v>8.0</v>
      </c>
      <c r="N42" s="16">
        <v>9.0</v>
      </c>
      <c r="O42" s="16">
        <v>10.0</v>
      </c>
    </row>
    <row r="43">
      <c r="A43" s="15">
        <f>A41*12-SUMIF(B38:B39,"OUI",C38:C39)*11</f>
        <v>61915</v>
      </c>
      <c r="B43" s="8"/>
      <c r="C43" s="9"/>
      <c r="E43" s="16" t="s">
        <v>44</v>
      </c>
      <c r="F43">
        <f t="shared" ref="F43:O43" si="1">$A$43*F$42</f>
        <v>61915</v>
      </c>
      <c r="G43">
        <f t="shared" si="1"/>
        <v>123830</v>
      </c>
      <c r="H43">
        <f t="shared" si="1"/>
        <v>185745</v>
      </c>
      <c r="I43">
        <f t="shared" si="1"/>
        <v>247660</v>
      </c>
      <c r="J43">
        <f t="shared" si="1"/>
        <v>309575</v>
      </c>
      <c r="K43">
        <f t="shared" si="1"/>
        <v>371490</v>
      </c>
      <c r="L43">
        <f t="shared" si="1"/>
        <v>433405</v>
      </c>
      <c r="M43">
        <f t="shared" si="1"/>
        <v>495320</v>
      </c>
      <c r="N43">
        <f t="shared" si="1"/>
        <v>557235</v>
      </c>
      <c r="O43">
        <f t="shared" si="1"/>
        <v>619150</v>
      </c>
    </row>
  </sheetData>
  <mergeCells count="7">
    <mergeCell ref="A33:C33"/>
    <mergeCell ref="A37:C37"/>
    <mergeCell ref="A3:C3"/>
    <mergeCell ref="A41:C41"/>
    <mergeCell ref="A40:C40"/>
    <mergeCell ref="A42:C42"/>
    <mergeCell ref="A43:C43"/>
  </mergeCells>
  <dataValidations>
    <dataValidation type="list" allowBlank="1" sqref="B38:B39">
      <formula1>"OUI,NON"</formula1>
    </dataValidation>
    <dataValidation type="list" allowBlank="1" showErrorMessage="1" sqref="B4:B32">
      <formula1>"OUI,NON"</formula1>
    </dataValidation>
    <dataValidation type="decimal" operator="greaterThan" allowBlank="1" showDropDown="1" showErrorMessage="1" sqref="B2">
      <formula1>0.0</formula1>
    </dataValidation>
    <dataValidation type="decimal" operator="greaterThanOrEqual" allowBlank="1" showDropDown="1" sqref="B34:B36">
      <formula1>0.0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1.71"/>
    <col customWidth="1" min="2" max="2" width="8.43"/>
    <col customWidth="1" min="3" max="3" width="9.86"/>
    <col customWidth="1" min="4" max="12" width="8.43"/>
  </cols>
  <sheetData>
    <row r="1">
      <c r="A1" s="17" t="s">
        <v>45</v>
      </c>
      <c r="B1" s="6"/>
      <c r="C1" s="6"/>
    </row>
    <row r="2">
      <c r="A2" s="18"/>
      <c r="B2" s="19" t="s">
        <v>46</v>
      </c>
      <c r="C2" s="20" t="s">
        <v>47</v>
      </c>
    </row>
    <row r="3">
      <c r="A3" s="21" t="s">
        <v>48</v>
      </c>
      <c r="B3" s="22">
        <f>B10*B11</f>
        <v>500000</v>
      </c>
      <c r="C3" s="23" t="s">
        <v>49</v>
      </c>
    </row>
    <row r="4">
      <c r="A4" s="21" t="s">
        <v>50</v>
      </c>
      <c r="B4" s="22">
        <v>250000.0</v>
      </c>
      <c r="C4" s="23" t="s">
        <v>51</v>
      </c>
    </row>
    <row r="5">
      <c r="A5" s="21" t="s">
        <v>52</v>
      </c>
      <c r="B5" s="22">
        <v>1750000.0</v>
      </c>
      <c r="C5" s="23" t="s">
        <v>53</v>
      </c>
    </row>
    <row r="6">
      <c r="A6" s="24"/>
      <c r="B6" s="22"/>
      <c r="C6" s="23"/>
    </row>
    <row r="7">
      <c r="A7" s="25" t="s">
        <v>24</v>
      </c>
      <c r="B7" s="26">
        <v>100000.0</v>
      </c>
      <c r="C7" s="27" t="s">
        <v>49</v>
      </c>
    </row>
    <row r="9">
      <c r="A9" s="28" t="s">
        <v>48</v>
      </c>
    </row>
    <row r="10">
      <c r="A10" s="29" t="s">
        <v>54</v>
      </c>
      <c r="B10" s="30">
        <v>200.0</v>
      </c>
    </row>
    <row r="11">
      <c r="A11" s="25" t="s">
        <v>46</v>
      </c>
      <c r="B11" s="27">
        <v>2500.0</v>
      </c>
      <c r="C11" s="22"/>
      <c r="D11" s="22"/>
    </row>
    <row r="12">
      <c r="A12" s="22"/>
      <c r="B12" s="22"/>
      <c r="C12" s="22"/>
      <c r="D12" s="22"/>
    </row>
    <row r="13">
      <c r="A13" s="29" t="s">
        <v>43</v>
      </c>
      <c r="B13" s="31">
        <v>0.0</v>
      </c>
      <c r="C13" s="32">
        <f t="shared" ref="C13:L13" si="1">B13+1</f>
        <v>1</v>
      </c>
      <c r="D13" s="32">
        <f t="shared" si="1"/>
        <v>2</v>
      </c>
      <c r="E13" s="32">
        <f t="shared" si="1"/>
        <v>3</v>
      </c>
      <c r="F13" s="32">
        <f t="shared" si="1"/>
        <v>4</v>
      </c>
      <c r="G13" s="32">
        <f t="shared" si="1"/>
        <v>5</v>
      </c>
      <c r="H13" s="32">
        <f t="shared" si="1"/>
        <v>6</v>
      </c>
      <c r="I13" s="32">
        <f t="shared" si="1"/>
        <v>7</v>
      </c>
      <c r="J13" s="32">
        <f t="shared" si="1"/>
        <v>8</v>
      </c>
      <c r="K13" s="32">
        <f t="shared" si="1"/>
        <v>9</v>
      </c>
      <c r="L13" s="33">
        <f t="shared" si="1"/>
        <v>10</v>
      </c>
    </row>
    <row r="14">
      <c r="A14" s="25" t="s">
        <v>44</v>
      </c>
      <c r="B14" s="34">
        <f>B3+B4+B5</f>
        <v>2500000</v>
      </c>
      <c r="C14" s="34">
        <f t="shared" ref="C14:L14" si="2">B14+$B7</f>
        <v>2600000</v>
      </c>
      <c r="D14" s="34">
        <f t="shared" si="2"/>
        <v>2700000</v>
      </c>
      <c r="E14" s="34">
        <f t="shared" si="2"/>
        <v>2800000</v>
      </c>
      <c r="F14" s="34">
        <f t="shared" si="2"/>
        <v>2900000</v>
      </c>
      <c r="G14" s="34">
        <f t="shared" si="2"/>
        <v>3000000</v>
      </c>
      <c r="H14" s="34">
        <f t="shared" si="2"/>
        <v>3100000</v>
      </c>
      <c r="I14" s="34">
        <f t="shared" si="2"/>
        <v>3200000</v>
      </c>
      <c r="J14" s="34">
        <f t="shared" si="2"/>
        <v>3300000</v>
      </c>
      <c r="K14" s="34">
        <f t="shared" si="2"/>
        <v>3400000</v>
      </c>
      <c r="L14" s="35">
        <f t="shared" si="2"/>
        <v>3500000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36" t="s">
        <v>43</v>
      </c>
      <c r="B1" s="36">
        <v>0.0</v>
      </c>
      <c r="C1" s="36">
        <v>1.0</v>
      </c>
      <c r="D1" s="36">
        <v>2.0</v>
      </c>
      <c r="E1" s="36">
        <v>3.0</v>
      </c>
      <c r="F1" s="36">
        <v>4.0</v>
      </c>
      <c r="G1" s="36">
        <v>5.0</v>
      </c>
      <c r="H1" s="36">
        <v>6.0</v>
      </c>
      <c r="I1" s="36">
        <v>7.0</v>
      </c>
      <c r="J1" s="36">
        <v>8.0</v>
      </c>
      <c r="K1" s="36">
        <v>9.0</v>
      </c>
      <c r="L1" s="36">
        <v>10.0</v>
      </c>
    </row>
    <row r="2">
      <c r="A2" s="22" t="s">
        <v>55</v>
      </c>
      <c r="B2" s="22">
        <v>3000000.0</v>
      </c>
      <c r="C2" s="22">
        <v>2000000.0</v>
      </c>
      <c r="D2" s="22">
        <v>1000000.0</v>
      </c>
      <c r="E2" s="22">
        <v>500000.0</v>
      </c>
      <c r="F2" s="22">
        <v>250000.0</v>
      </c>
      <c r="G2" s="22">
        <v>125000.0</v>
      </c>
      <c r="H2" s="22">
        <v>100000.0</v>
      </c>
      <c r="I2" s="22">
        <v>100000.0</v>
      </c>
      <c r="J2" s="22">
        <v>100000.0</v>
      </c>
      <c r="K2" s="22">
        <v>100000.0</v>
      </c>
      <c r="L2" s="22">
        <v>100000.0</v>
      </c>
    </row>
    <row r="3">
      <c r="A3" s="22"/>
      <c r="B3" s="22"/>
      <c r="C3" s="22"/>
      <c r="D3" s="22"/>
      <c r="E3" s="22"/>
      <c r="F3" s="22"/>
      <c r="G3" s="22"/>
      <c r="H3" s="22"/>
    </row>
    <row r="5">
      <c r="A5" s="37" t="s">
        <v>56</v>
      </c>
    </row>
    <row r="6">
      <c r="A6" s="38" t="s">
        <v>57</v>
      </c>
      <c r="B6" s="22">
        <v>0.0</v>
      </c>
      <c r="C6" s="22">
        <v>1000000.0</v>
      </c>
      <c r="D6" s="22">
        <v>1250000.0</v>
      </c>
      <c r="E6" s="22">
        <v>1350000.0</v>
      </c>
      <c r="F6" s="22">
        <v>1500000.0</v>
      </c>
      <c r="G6" s="22">
        <v>1500000.0</v>
      </c>
      <c r="H6" s="22">
        <v>1450000.0</v>
      </c>
      <c r="I6" s="22">
        <v>1370000.0</v>
      </c>
      <c r="J6" s="22">
        <v>1350000.0</v>
      </c>
      <c r="K6" s="22">
        <v>1320000.0</v>
      </c>
      <c r="L6" s="22">
        <v>1310000.0</v>
      </c>
    </row>
    <row r="7">
      <c r="A7" s="38" t="s">
        <v>58</v>
      </c>
      <c r="B7" s="22">
        <v>2500000.0</v>
      </c>
      <c r="C7" s="22">
        <v>100000.0</v>
      </c>
      <c r="D7" s="22">
        <v>100000.0</v>
      </c>
      <c r="E7" s="22">
        <v>100000.0</v>
      </c>
      <c r="F7" s="22">
        <v>100000.0</v>
      </c>
      <c r="G7" s="22">
        <v>100000.0</v>
      </c>
      <c r="H7" s="22">
        <v>100000.0</v>
      </c>
      <c r="I7" s="22">
        <v>100000.0</v>
      </c>
      <c r="J7" s="22">
        <v>100000.0</v>
      </c>
      <c r="K7" s="22">
        <v>100000.0</v>
      </c>
      <c r="L7" s="22">
        <v>100000.0</v>
      </c>
    </row>
    <row r="8">
      <c r="A8" s="39" t="s">
        <v>59</v>
      </c>
      <c r="B8" s="40">
        <f t="shared" ref="B8:L8" si="1">(B6-B7)/B2</f>
        <v>-0.8333333333</v>
      </c>
      <c r="C8" s="40">
        <f t="shared" si="1"/>
        <v>0.45</v>
      </c>
      <c r="D8" s="40">
        <f t="shared" si="1"/>
        <v>1.15</v>
      </c>
      <c r="E8" s="40">
        <f t="shared" si="1"/>
        <v>2.5</v>
      </c>
      <c r="F8" s="40">
        <f t="shared" si="1"/>
        <v>5.6</v>
      </c>
      <c r="G8" s="40">
        <f t="shared" si="1"/>
        <v>11.2</v>
      </c>
      <c r="H8" s="40">
        <f t="shared" si="1"/>
        <v>13.5</v>
      </c>
      <c r="I8" s="40">
        <f t="shared" si="1"/>
        <v>12.7</v>
      </c>
      <c r="J8" s="40">
        <f t="shared" si="1"/>
        <v>12.5</v>
      </c>
      <c r="K8" s="40">
        <f t="shared" si="1"/>
        <v>12.2</v>
      </c>
      <c r="L8" s="40">
        <f t="shared" si="1"/>
        <v>12.1</v>
      </c>
    </row>
    <row r="10">
      <c r="A10" s="41" t="s">
        <v>60</v>
      </c>
    </row>
    <row r="11">
      <c r="A11" s="38" t="s">
        <v>57</v>
      </c>
      <c r="B11" s="22">
        <v>0.0</v>
      </c>
      <c r="C11" s="22">
        <v>1000000.0</v>
      </c>
      <c r="D11" s="22">
        <v>1250000.0</v>
      </c>
      <c r="E11" s="22">
        <v>1350000.0</v>
      </c>
      <c r="F11" s="22">
        <v>1500000.0</v>
      </c>
      <c r="G11" s="22">
        <v>1500000.0</v>
      </c>
      <c r="H11" s="22">
        <v>1450000.0</v>
      </c>
      <c r="I11" s="22">
        <v>1370000.0</v>
      </c>
      <c r="J11" s="22">
        <v>1350000.0</v>
      </c>
      <c r="K11" s="22">
        <v>1320000.0</v>
      </c>
      <c r="L11" s="22">
        <v>1310000.0</v>
      </c>
    </row>
    <row r="12">
      <c r="A12" s="38" t="s">
        <v>58</v>
      </c>
      <c r="B12" s="42">
        <v>7575.0</v>
      </c>
      <c r="C12" s="22">
        <v>4940.0</v>
      </c>
      <c r="D12" s="22">
        <v>4940.0</v>
      </c>
      <c r="E12" s="22">
        <v>4940.0</v>
      </c>
      <c r="F12" s="22">
        <v>4940.0</v>
      </c>
      <c r="G12" s="22">
        <v>4940.0</v>
      </c>
      <c r="H12" s="22">
        <v>4940.0</v>
      </c>
      <c r="I12" s="22">
        <v>4940.0</v>
      </c>
      <c r="J12" s="22">
        <v>4940.0</v>
      </c>
      <c r="K12" s="22">
        <v>4940.0</v>
      </c>
      <c r="L12" s="22">
        <v>4940.0</v>
      </c>
    </row>
    <row r="13">
      <c r="A13" s="39" t="s">
        <v>61</v>
      </c>
      <c r="B13" s="43">
        <f t="shared" ref="B13:L13" si="2">(B11-B12)/B2</f>
        <v>-0.002525</v>
      </c>
      <c r="C13" s="43">
        <f t="shared" si="2"/>
        <v>0.49753</v>
      </c>
      <c r="D13" s="43">
        <f t="shared" si="2"/>
        <v>1.24506</v>
      </c>
      <c r="E13" s="43">
        <f t="shared" si="2"/>
        <v>2.69012</v>
      </c>
      <c r="F13" s="43">
        <f t="shared" si="2"/>
        <v>5.98024</v>
      </c>
      <c r="G13" s="43">
        <f t="shared" si="2"/>
        <v>11.96048</v>
      </c>
      <c r="H13" s="43">
        <f t="shared" si="2"/>
        <v>14.4506</v>
      </c>
      <c r="I13" s="43">
        <f t="shared" si="2"/>
        <v>13.6506</v>
      </c>
      <c r="J13" s="43">
        <f t="shared" si="2"/>
        <v>13.4506</v>
      </c>
      <c r="K13" s="43">
        <f t="shared" si="2"/>
        <v>13.1506</v>
      </c>
      <c r="L13" s="43">
        <f t="shared" si="2"/>
        <v>13.0506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22" t="s">
        <v>62</v>
      </c>
    </row>
    <row r="2">
      <c r="A2" s="44" t="s">
        <v>43</v>
      </c>
      <c r="B2" s="44">
        <v>1.0</v>
      </c>
      <c r="C2" s="44">
        <v>2.0</v>
      </c>
      <c r="D2" s="44">
        <v>3.0</v>
      </c>
      <c r="E2" s="44">
        <v>4.0</v>
      </c>
      <c r="F2" s="44">
        <v>5.0</v>
      </c>
      <c r="G2" s="44">
        <v>6.0</v>
      </c>
      <c r="H2" s="44">
        <v>7.0</v>
      </c>
      <c r="I2" s="44">
        <v>8.0</v>
      </c>
      <c r="J2" s="44">
        <v>9.0</v>
      </c>
      <c r="K2" s="44">
        <v>10.0</v>
      </c>
    </row>
    <row r="3">
      <c r="A3" s="22" t="s">
        <v>63</v>
      </c>
      <c r="B3">
        <v>61915.0</v>
      </c>
      <c r="C3">
        <v>123830.0</v>
      </c>
      <c r="D3">
        <v>185745.0</v>
      </c>
      <c r="E3">
        <v>247660.0</v>
      </c>
      <c r="F3">
        <v>309575.0</v>
      </c>
      <c r="G3">
        <v>371490.0</v>
      </c>
      <c r="H3">
        <v>433405.0</v>
      </c>
      <c r="I3">
        <v>495320.0</v>
      </c>
      <c r="J3">
        <v>557235.0</v>
      </c>
      <c r="K3">
        <v>619150.0</v>
      </c>
    </row>
    <row r="5">
      <c r="A5" s="22" t="s">
        <v>56</v>
      </c>
    </row>
    <row r="6">
      <c r="A6" s="44" t="s">
        <v>43</v>
      </c>
      <c r="B6" s="44">
        <v>0.0</v>
      </c>
      <c r="C6">
        <v>1.0</v>
      </c>
      <c r="D6">
        <v>2.0</v>
      </c>
      <c r="E6">
        <v>3.0</v>
      </c>
      <c r="F6">
        <v>4.0</v>
      </c>
      <c r="G6">
        <v>5.0</v>
      </c>
      <c r="H6">
        <v>6.0</v>
      </c>
      <c r="I6">
        <v>7.0</v>
      </c>
      <c r="J6">
        <v>8.0</v>
      </c>
      <c r="K6">
        <v>9.0</v>
      </c>
    </row>
    <row r="7">
      <c r="A7" s="22" t="s">
        <v>64</v>
      </c>
      <c r="B7">
        <v>2500000.0</v>
      </c>
      <c r="C7">
        <v>2600000.0</v>
      </c>
      <c r="D7">
        <v>2700000.0</v>
      </c>
      <c r="E7">
        <v>2800000.0</v>
      </c>
      <c r="F7">
        <v>2900000.0</v>
      </c>
      <c r="G7">
        <v>3000000.0</v>
      </c>
      <c r="H7">
        <v>3100000.0</v>
      </c>
      <c r="I7">
        <v>3200000.0</v>
      </c>
      <c r="J7">
        <v>3300000.0</v>
      </c>
      <c r="K7">
        <v>3400000.0</v>
      </c>
    </row>
  </sheetData>
  <drawing r:id="rId1"/>
</worksheet>
</file>